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E48" i="1" l="1"/>
  <c r="E46" i="1"/>
  <c r="D41" i="1"/>
  <c r="E40" i="1"/>
  <c r="E45" i="1"/>
  <c r="D45" i="1"/>
  <c r="E44" i="1"/>
  <c r="E42" i="1"/>
  <c r="D46" i="1" l="1"/>
  <c r="C35" i="1"/>
  <c r="E39" i="1"/>
  <c r="E37" i="1"/>
  <c r="E38" i="1"/>
  <c r="E36" i="1"/>
  <c r="E41" i="1" s="1"/>
  <c r="E33" i="1"/>
  <c r="E34" i="1" s="1"/>
  <c r="D34" i="1"/>
  <c r="C34" i="1"/>
  <c r="E30" i="1"/>
  <c r="E31" i="1" s="1"/>
  <c r="D31" i="1"/>
  <c r="C31" i="1"/>
  <c r="E27" i="1"/>
  <c r="E28" i="1"/>
  <c r="D28" i="1"/>
  <c r="C28" i="1"/>
  <c r="D25" i="1"/>
  <c r="E25" i="1"/>
  <c r="C25" i="1"/>
  <c r="E24" i="1"/>
  <c r="E17" i="1"/>
  <c r="E18" i="1"/>
  <c r="E19" i="1"/>
  <c r="E20" i="1"/>
  <c r="E21" i="1"/>
  <c r="E16" i="1"/>
  <c r="D22" i="1"/>
  <c r="C22" i="1"/>
  <c r="E22" i="1" l="1"/>
  <c r="E7" i="1"/>
  <c r="E8" i="1"/>
  <c r="E9" i="1"/>
  <c r="E10" i="1"/>
  <c r="E11" i="1"/>
  <c r="E12" i="1"/>
  <c r="E13" i="1"/>
  <c r="E6" i="1"/>
  <c r="D14" i="1"/>
  <c r="D35" i="1" s="1"/>
  <c r="C14" i="1"/>
  <c r="E14" i="1" l="1"/>
  <c r="E35" i="1" s="1"/>
</calcChain>
</file>

<file path=xl/sharedStrings.xml><?xml version="1.0" encoding="utf-8"?>
<sst xmlns="http://schemas.openxmlformats.org/spreadsheetml/2006/main" count="62" uniqueCount="62">
  <si>
    <t>Nr. Crt.</t>
  </si>
  <si>
    <t>Denumire obiectiv de investitie</t>
  </si>
  <si>
    <t>Valoare fara TVA</t>
  </si>
  <si>
    <t xml:space="preserve">INDICATORI TEHNICO-ECONOMICI CONFORM OUG 114/2018                </t>
  </si>
  <si>
    <t>,,Modernizare drumuri si strazi in comuna Bratca, judetul Bihor"</t>
  </si>
  <si>
    <t>A</t>
  </si>
  <si>
    <t>LOTUL 1 - BRATCA</t>
  </si>
  <si>
    <t>Strada Campul de Jos</t>
  </si>
  <si>
    <t>Strada Tipleoaia - Catun Poiana</t>
  </si>
  <si>
    <t>Strada Tipleoaia - Cimitir</t>
  </si>
  <si>
    <t>Strada Tipleoaia</t>
  </si>
  <si>
    <t>Strada CFR</t>
  </si>
  <si>
    <t>Strada Lavandei</t>
  </si>
  <si>
    <t>Strada Rigului</t>
  </si>
  <si>
    <t>Strada Arenei</t>
  </si>
  <si>
    <t>Total Lotul 1 - Bratca</t>
  </si>
  <si>
    <t>B</t>
  </si>
  <si>
    <t>LOTUL 2 - BEZNEA</t>
  </si>
  <si>
    <t>Strada Valea Dumii</t>
  </si>
  <si>
    <t>Strada Olaresti</t>
  </si>
  <si>
    <t>Strada Vremesti</t>
  </si>
  <si>
    <t>Strada Miculesti</t>
  </si>
  <si>
    <t>DC 187 Tronson 1 - Cimitir Bratca</t>
  </si>
  <si>
    <t>DC 187 Tronson 2 - Miculesti</t>
  </si>
  <si>
    <t>Total Lotul 2 - Beznea</t>
  </si>
  <si>
    <t>C</t>
  </si>
  <si>
    <t>LOTUL 3 - PONOARA</t>
  </si>
  <si>
    <t>DC 175 Ponoara - Pais</t>
  </si>
  <si>
    <t>Total Lotul 3 - Ponoara</t>
  </si>
  <si>
    <t>D</t>
  </si>
  <si>
    <t>LOTUL 4 - DAMIS</t>
  </si>
  <si>
    <t>Strada Stalimadi</t>
  </si>
  <si>
    <t>Total Lotul 4 - Damis</t>
  </si>
  <si>
    <t>E</t>
  </si>
  <si>
    <t>LOTUL 5 - VALEA CRISULUI</t>
  </si>
  <si>
    <t>Strada Cucesti</t>
  </si>
  <si>
    <t>Total Lotul 5 - Valea Crisului</t>
  </si>
  <si>
    <t>F</t>
  </si>
  <si>
    <t>LOTUL 6 - LORAU</t>
  </si>
  <si>
    <t>Strada Lorau</t>
  </si>
  <si>
    <t>Total Lotul 6 - Lorau</t>
  </si>
  <si>
    <t>Total General (Capitolul 4)</t>
  </si>
  <si>
    <t>Verificare tehnica PT</t>
  </si>
  <si>
    <t>Asistenta tehnica</t>
  </si>
  <si>
    <t>Total General (Capitolul 3)</t>
  </si>
  <si>
    <t>Diriginte de santier</t>
  </si>
  <si>
    <t>Organizare de santier</t>
  </si>
  <si>
    <t>Avize, acorduri, cota ISC, CSC</t>
  </si>
  <si>
    <t>Cheltuieli diverse si neprevazute</t>
  </si>
  <si>
    <t>Total General investitie din care:</t>
  </si>
  <si>
    <t>Executat</t>
  </si>
  <si>
    <t>Rest de executat</t>
  </si>
  <si>
    <t>Valoare TVA inclus</t>
  </si>
  <si>
    <t>Lungime in metri</t>
  </si>
  <si>
    <t>Organizarea procedurilor de achizitie</t>
  </si>
  <si>
    <t>Studii de teren si Proiectare</t>
  </si>
  <si>
    <t>Total General (Capitolul 1 + 5)</t>
  </si>
  <si>
    <t>PREȘEDINTE DE ȘEDINȚĂ</t>
  </si>
  <si>
    <t>SECRETAR</t>
  </si>
  <si>
    <t>IONUT STURZ</t>
  </si>
  <si>
    <t xml:space="preserve">       LIVIU GAVRILUȚ</t>
  </si>
  <si>
    <t>Anexa la HCL nr.32 din 27.02.2019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</si>
</sst>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i/>
      <sz val="12"/>
      <color rgb="FFFF0000"/>
      <name val="Cambria"/>
      <family val="1"/>
      <scheme val="major"/>
    </font>
    <font>
      <sz val="10"/>
      <color theme="1"/>
      <name val="Cambria"/>
      <family val="1"/>
      <scheme val="major"/>
    </font>
    <font>
      <b/>
      <i/>
      <sz val="10"/>
      <color rgb="FFFF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2" fontId="1" fillId="4" borderId="1" xfId="0" applyNumberFormat="1" applyFont="1" applyFill="1" applyBorder="1"/>
    <xf numFmtId="0" fontId="1" fillId="5" borderId="1" xfId="0" applyFont="1" applyFill="1" applyBorder="1"/>
    <xf numFmtId="2" fontId="1" fillId="5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2" fontId="2" fillId="0" borderId="1" xfId="0" applyNumberFormat="1" applyFont="1" applyBorder="1"/>
    <xf numFmtId="0" fontId="4" fillId="0" borderId="0" xfId="0" applyFont="1" applyAlignment="1">
      <alignment vertical="center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/>
    <xf numFmtId="0" fontId="2" fillId="0" borderId="1" xfId="0" applyFont="1" applyBorder="1" applyAlignment="1">
      <alignment horizontal="left"/>
    </xf>
    <xf numFmtId="2" fontId="3" fillId="3" borderId="1" xfId="0" applyNumberFormat="1" applyFont="1" applyFill="1" applyBorder="1"/>
    <xf numFmtId="0" fontId="3" fillId="3" borderId="1" xfId="0" applyFont="1" applyFill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1" fillId="5" borderId="1" xfId="0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topLeftCell="A37" workbookViewId="0">
      <selection activeCell="G4" sqref="G4"/>
    </sheetView>
  </sheetViews>
  <sheetFormatPr defaultRowHeight="12.75" x14ac:dyDescent="0.2"/>
  <cols>
    <col min="1" max="1" width="6.85546875" style="8" customWidth="1"/>
    <col min="2" max="2" width="32.7109375" style="8" customWidth="1"/>
    <col min="3" max="3" width="14.85546875" style="8" customWidth="1"/>
    <col min="4" max="4" width="16.5703125" style="8" customWidth="1"/>
    <col min="5" max="5" width="16.140625" style="8" customWidth="1"/>
    <col min="6" max="16384" width="9.140625" style="8"/>
  </cols>
  <sheetData>
    <row r="1" spans="1:8" ht="13.5" thickBot="1" x14ac:dyDescent="0.25">
      <c r="A1" s="14"/>
      <c r="B1" s="36" t="s">
        <v>61</v>
      </c>
      <c r="C1" s="15"/>
      <c r="D1" s="15"/>
      <c r="E1" s="16"/>
    </row>
    <row r="2" spans="1:8" ht="28.5" customHeight="1" x14ac:dyDescent="0.2">
      <c r="A2" s="29" t="s">
        <v>3</v>
      </c>
      <c r="B2" s="30"/>
      <c r="C2" s="30"/>
      <c r="D2" s="30"/>
      <c r="E2" s="31"/>
      <c r="F2" s="7"/>
      <c r="G2" s="7"/>
      <c r="H2" s="7"/>
    </row>
    <row r="3" spans="1:8" x14ac:dyDescent="0.2">
      <c r="A3" s="32" t="s">
        <v>4</v>
      </c>
      <c r="B3" s="32"/>
      <c r="C3" s="32"/>
      <c r="D3" s="32"/>
      <c r="E3" s="32"/>
    </row>
    <row r="4" spans="1:8" ht="27.75" customHeight="1" x14ac:dyDescent="0.2">
      <c r="A4" s="9" t="s">
        <v>0</v>
      </c>
      <c r="B4" s="9" t="s">
        <v>1</v>
      </c>
      <c r="C4" s="9" t="s">
        <v>53</v>
      </c>
      <c r="D4" s="9" t="s">
        <v>2</v>
      </c>
      <c r="E4" s="9" t="s">
        <v>52</v>
      </c>
    </row>
    <row r="5" spans="1:8" ht="14.1" customHeight="1" x14ac:dyDescent="0.2">
      <c r="A5" s="10" t="s">
        <v>5</v>
      </c>
      <c r="B5" s="24" t="s">
        <v>6</v>
      </c>
      <c r="C5" s="24"/>
      <c r="D5" s="24"/>
      <c r="E5" s="24"/>
    </row>
    <row r="6" spans="1:8" ht="14.1" customHeight="1" x14ac:dyDescent="0.2">
      <c r="A6" s="11">
        <v>1</v>
      </c>
      <c r="B6" s="5" t="s">
        <v>7</v>
      </c>
      <c r="C6" s="5">
        <v>250</v>
      </c>
      <c r="D6" s="5">
        <v>73934.039999999994</v>
      </c>
      <c r="E6" s="6">
        <f>D6*119%</f>
        <v>87981.507599999983</v>
      </c>
    </row>
    <row r="7" spans="1:8" ht="14.1" customHeight="1" x14ac:dyDescent="0.2">
      <c r="A7" s="11">
        <v>2</v>
      </c>
      <c r="B7" s="5" t="s">
        <v>8</v>
      </c>
      <c r="C7" s="5">
        <v>290</v>
      </c>
      <c r="D7" s="5">
        <v>86124.75</v>
      </c>
      <c r="E7" s="6">
        <f t="shared" ref="E7:E13" si="0">D7*119%</f>
        <v>102488.4525</v>
      </c>
    </row>
    <row r="8" spans="1:8" ht="14.1" customHeight="1" x14ac:dyDescent="0.2">
      <c r="A8" s="11">
        <v>3</v>
      </c>
      <c r="B8" s="5" t="s">
        <v>9</v>
      </c>
      <c r="C8" s="5">
        <v>110</v>
      </c>
      <c r="D8" s="5">
        <v>39295.67</v>
      </c>
      <c r="E8" s="6">
        <f t="shared" si="0"/>
        <v>46761.847299999994</v>
      </c>
    </row>
    <row r="9" spans="1:8" ht="14.1" customHeight="1" x14ac:dyDescent="0.2">
      <c r="A9" s="11">
        <v>4</v>
      </c>
      <c r="B9" s="5" t="s">
        <v>10</v>
      </c>
      <c r="C9" s="5">
        <v>832</v>
      </c>
      <c r="D9" s="5">
        <v>231782.78</v>
      </c>
      <c r="E9" s="6">
        <f t="shared" si="0"/>
        <v>275821.50819999998</v>
      </c>
    </row>
    <row r="10" spans="1:8" ht="14.1" customHeight="1" x14ac:dyDescent="0.2">
      <c r="A10" s="11">
        <v>5</v>
      </c>
      <c r="B10" s="5" t="s">
        <v>11</v>
      </c>
      <c r="C10" s="5">
        <v>80</v>
      </c>
      <c r="D10" s="5">
        <v>20726.689999999999</v>
      </c>
      <c r="E10" s="6">
        <f t="shared" si="0"/>
        <v>24664.761099999996</v>
      </c>
    </row>
    <row r="11" spans="1:8" ht="14.1" customHeight="1" x14ac:dyDescent="0.2">
      <c r="A11" s="11">
        <v>6</v>
      </c>
      <c r="B11" s="5" t="s">
        <v>12</v>
      </c>
      <c r="C11" s="5">
        <v>170</v>
      </c>
      <c r="D11" s="5">
        <v>51419.35</v>
      </c>
      <c r="E11" s="6">
        <f t="shared" si="0"/>
        <v>61189.026499999993</v>
      </c>
    </row>
    <row r="12" spans="1:8" ht="14.1" customHeight="1" x14ac:dyDescent="0.2">
      <c r="A12" s="11">
        <v>7</v>
      </c>
      <c r="B12" s="5" t="s">
        <v>13</v>
      </c>
      <c r="C12" s="5">
        <v>305</v>
      </c>
      <c r="D12" s="5">
        <v>108871.08</v>
      </c>
      <c r="E12" s="6">
        <f t="shared" si="0"/>
        <v>129556.5852</v>
      </c>
    </row>
    <row r="13" spans="1:8" ht="14.1" customHeight="1" x14ac:dyDescent="0.2">
      <c r="A13" s="11">
        <v>8</v>
      </c>
      <c r="B13" s="5" t="s">
        <v>14</v>
      </c>
      <c r="C13" s="5">
        <v>200</v>
      </c>
      <c r="D13" s="5">
        <v>83074.429999999993</v>
      </c>
      <c r="E13" s="6">
        <f t="shared" si="0"/>
        <v>98858.571699999986</v>
      </c>
    </row>
    <row r="14" spans="1:8" ht="14.1" customHeight="1" x14ac:dyDescent="0.2">
      <c r="A14" s="27" t="s">
        <v>15</v>
      </c>
      <c r="B14" s="27"/>
      <c r="C14" s="12">
        <f>C6+C7+C8+C9+C10+C11+C12+C13</f>
        <v>2237</v>
      </c>
      <c r="D14" s="12">
        <f>D6+D7+D8+D9+D10+D11+D12+D13</f>
        <v>695228.79</v>
      </c>
      <c r="E14" s="12">
        <f>E6+E7+E8+E9+E10+E11+E12+E13</f>
        <v>827322.26009999996</v>
      </c>
    </row>
    <row r="15" spans="1:8" ht="14.1" customHeight="1" x14ac:dyDescent="0.2">
      <c r="A15" s="10" t="s">
        <v>16</v>
      </c>
      <c r="B15" s="24" t="s">
        <v>17</v>
      </c>
      <c r="C15" s="24"/>
      <c r="D15" s="24"/>
      <c r="E15" s="24"/>
    </row>
    <row r="16" spans="1:8" ht="14.1" customHeight="1" x14ac:dyDescent="0.2">
      <c r="A16" s="11">
        <v>1</v>
      </c>
      <c r="B16" s="5" t="s">
        <v>18</v>
      </c>
      <c r="C16" s="5">
        <v>200</v>
      </c>
      <c r="D16" s="6">
        <v>58307.1</v>
      </c>
      <c r="E16" s="6">
        <f>D16*119%</f>
        <v>69385.448999999993</v>
      </c>
    </row>
    <row r="17" spans="1:5" ht="14.1" customHeight="1" x14ac:dyDescent="0.2">
      <c r="A17" s="11">
        <v>2</v>
      </c>
      <c r="B17" s="5" t="s">
        <v>19</v>
      </c>
      <c r="C17" s="5">
        <v>1288</v>
      </c>
      <c r="D17" s="5">
        <v>334125.58</v>
      </c>
      <c r="E17" s="6">
        <f t="shared" ref="E17:E21" si="1">D17*119%</f>
        <v>397609.44020000001</v>
      </c>
    </row>
    <row r="18" spans="1:5" ht="14.1" customHeight="1" x14ac:dyDescent="0.2">
      <c r="A18" s="11">
        <v>3</v>
      </c>
      <c r="B18" s="5" t="s">
        <v>20</v>
      </c>
      <c r="C18" s="5">
        <v>1872</v>
      </c>
      <c r="D18" s="5">
        <v>580747.44999999995</v>
      </c>
      <c r="E18" s="6">
        <f t="shared" si="1"/>
        <v>691089.46549999993</v>
      </c>
    </row>
    <row r="19" spans="1:5" ht="14.1" customHeight="1" x14ac:dyDescent="0.2">
      <c r="A19" s="11">
        <v>4</v>
      </c>
      <c r="B19" s="5" t="s">
        <v>21</v>
      </c>
      <c r="C19" s="5">
        <v>770</v>
      </c>
      <c r="D19" s="5">
        <v>234509.03</v>
      </c>
      <c r="E19" s="6">
        <f t="shared" si="1"/>
        <v>279065.74569999997</v>
      </c>
    </row>
    <row r="20" spans="1:5" ht="14.1" customHeight="1" x14ac:dyDescent="0.2">
      <c r="A20" s="11">
        <v>5</v>
      </c>
      <c r="B20" s="5" t="s">
        <v>22</v>
      </c>
      <c r="C20" s="5">
        <v>557</v>
      </c>
      <c r="D20" s="5">
        <v>173055.86</v>
      </c>
      <c r="E20" s="6">
        <f t="shared" si="1"/>
        <v>205936.47339999999</v>
      </c>
    </row>
    <row r="21" spans="1:5" ht="14.1" customHeight="1" x14ac:dyDescent="0.2">
      <c r="A21" s="11">
        <v>6</v>
      </c>
      <c r="B21" s="5" t="s">
        <v>23</v>
      </c>
      <c r="C21" s="5">
        <v>1120</v>
      </c>
      <c r="D21" s="6">
        <v>280708.59999999998</v>
      </c>
      <c r="E21" s="6">
        <f t="shared" si="1"/>
        <v>334043.23399999994</v>
      </c>
    </row>
    <row r="22" spans="1:5" ht="14.1" customHeight="1" x14ac:dyDescent="0.2">
      <c r="A22" s="25" t="s">
        <v>24</v>
      </c>
      <c r="B22" s="26"/>
      <c r="C22" s="13">
        <f>C16+C17+C18+C19+C20+C21</f>
        <v>5807</v>
      </c>
      <c r="D22" s="12">
        <f>D16+D17+D18+D19+D20+D21</f>
        <v>1661453.62</v>
      </c>
      <c r="E22" s="12">
        <f>E16+E17+E18+E19+E20+E21</f>
        <v>1977129.8077999998</v>
      </c>
    </row>
    <row r="23" spans="1:5" ht="14.1" customHeight="1" x14ac:dyDescent="0.2">
      <c r="A23" s="10" t="s">
        <v>25</v>
      </c>
      <c r="B23" s="24" t="s">
        <v>26</v>
      </c>
      <c r="C23" s="24"/>
      <c r="D23" s="24"/>
      <c r="E23" s="24"/>
    </row>
    <row r="24" spans="1:5" ht="14.1" customHeight="1" x14ac:dyDescent="0.2">
      <c r="A24" s="11">
        <v>1</v>
      </c>
      <c r="B24" s="5" t="s">
        <v>27</v>
      </c>
      <c r="C24" s="5">
        <v>2762</v>
      </c>
      <c r="D24" s="5">
        <v>887824.37</v>
      </c>
      <c r="E24" s="6">
        <f>D24*119%</f>
        <v>1056511.0003</v>
      </c>
    </row>
    <row r="25" spans="1:5" ht="14.1" customHeight="1" x14ac:dyDescent="0.2">
      <c r="A25" s="27" t="s">
        <v>28</v>
      </c>
      <c r="B25" s="27"/>
      <c r="C25" s="13">
        <f>C24</f>
        <v>2762</v>
      </c>
      <c r="D25" s="12">
        <f>D24</f>
        <v>887824.37</v>
      </c>
      <c r="E25" s="12">
        <f>E24</f>
        <v>1056511.0003</v>
      </c>
    </row>
    <row r="26" spans="1:5" ht="14.1" customHeight="1" x14ac:dyDescent="0.2">
      <c r="A26" s="10" t="s">
        <v>29</v>
      </c>
      <c r="B26" s="24" t="s">
        <v>30</v>
      </c>
      <c r="C26" s="24"/>
      <c r="D26" s="24"/>
      <c r="E26" s="24"/>
    </row>
    <row r="27" spans="1:5" ht="14.1" customHeight="1" x14ac:dyDescent="0.2">
      <c r="A27" s="11">
        <v>1</v>
      </c>
      <c r="B27" s="5" t="s">
        <v>31</v>
      </c>
      <c r="C27" s="5">
        <v>830</v>
      </c>
      <c r="D27" s="5">
        <v>323768.02</v>
      </c>
      <c r="E27" s="6">
        <f>D27*119%</f>
        <v>385283.94380000001</v>
      </c>
    </row>
    <row r="28" spans="1:5" ht="14.1" customHeight="1" x14ac:dyDescent="0.2">
      <c r="A28" s="27" t="s">
        <v>32</v>
      </c>
      <c r="B28" s="27"/>
      <c r="C28" s="13">
        <f>C27</f>
        <v>830</v>
      </c>
      <c r="D28" s="12">
        <f>D27</f>
        <v>323768.02</v>
      </c>
      <c r="E28" s="12">
        <f>E27</f>
        <v>385283.94380000001</v>
      </c>
    </row>
    <row r="29" spans="1:5" ht="14.1" customHeight="1" x14ac:dyDescent="0.2">
      <c r="A29" s="10" t="s">
        <v>33</v>
      </c>
      <c r="B29" s="24" t="s">
        <v>34</v>
      </c>
      <c r="C29" s="24"/>
      <c r="D29" s="24"/>
      <c r="E29" s="24"/>
    </row>
    <row r="30" spans="1:5" ht="14.1" customHeight="1" x14ac:dyDescent="0.2">
      <c r="A30" s="11">
        <v>1</v>
      </c>
      <c r="B30" s="5" t="s">
        <v>35</v>
      </c>
      <c r="C30" s="5">
        <v>1470</v>
      </c>
      <c r="D30" s="5">
        <v>444556.32</v>
      </c>
      <c r="E30" s="6">
        <f>D30*119%</f>
        <v>529022.02079999994</v>
      </c>
    </row>
    <row r="31" spans="1:5" ht="14.1" customHeight="1" x14ac:dyDescent="0.2">
      <c r="A31" s="25" t="s">
        <v>36</v>
      </c>
      <c r="B31" s="26"/>
      <c r="C31" s="13">
        <f>C30</f>
        <v>1470</v>
      </c>
      <c r="D31" s="12">
        <f>D30</f>
        <v>444556.32</v>
      </c>
      <c r="E31" s="12">
        <f>E30</f>
        <v>529022.02079999994</v>
      </c>
    </row>
    <row r="32" spans="1:5" ht="14.1" customHeight="1" x14ac:dyDescent="0.2">
      <c r="A32" s="10" t="s">
        <v>37</v>
      </c>
      <c r="B32" s="24" t="s">
        <v>38</v>
      </c>
      <c r="C32" s="24"/>
      <c r="D32" s="24"/>
      <c r="E32" s="24"/>
    </row>
    <row r="33" spans="1:5" ht="14.1" customHeight="1" x14ac:dyDescent="0.2">
      <c r="A33" s="11">
        <v>1</v>
      </c>
      <c r="B33" s="5" t="s">
        <v>39</v>
      </c>
      <c r="C33" s="5">
        <v>1829</v>
      </c>
      <c r="D33" s="5">
        <v>620196.57999999996</v>
      </c>
      <c r="E33" s="6">
        <f>D33*119%</f>
        <v>738033.93019999994</v>
      </c>
    </row>
    <row r="34" spans="1:5" ht="14.1" customHeight="1" x14ac:dyDescent="0.2">
      <c r="A34" s="27" t="s">
        <v>40</v>
      </c>
      <c r="B34" s="27"/>
      <c r="C34" s="13">
        <f>C33</f>
        <v>1829</v>
      </c>
      <c r="D34" s="13">
        <f>D33</f>
        <v>620196.57999999996</v>
      </c>
      <c r="E34" s="12">
        <f>E33</f>
        <v>738033.93019999994</v>
      </c>
    </row>
    <row r="35" spans="1:5" ht="14.1" customHeight="1" x14ac:dyDescent="0.25">
      <c r="A35" s="28" t="s">
        <v>41</v>
      </c>
      <c r="B35" s="28"/>
      <c r="C35" s="1">
        <f>C14+C22+C25+C28+C31+C34</f>
        <v>14935</v>
      </c>
      <c r="D35" s="1">
        <f>D14+D22+D25+D28+D31+D34</f>
        <v>4633027.7</v>
      </c>
      <c r="E35" s="1">
        <f>E14+E22+E25+E28+E31+E34</f>
        <v>5513302.9630000005</v>
      </c>
    </row>
    <row r="36" spans="1:5" ht="14.1" customHeight="1" x14ac:dyDescent="0.2">
      <c r="A36" s="11">
        <v>1</v>
      </c>
      <c r="B36" s="18" t="s">
        <v>55</v>
      </c>
      <c r="C36" s="19"/>
      <c r="D36" s="6">
        <v>180000</v>
      </c>
      <c r="E36" s="6">
        <f>D36*119%</f>
        <v>214200</v>
      </c>
    </row>
    <row r="37" spans="1:5" ht="14.1" customHeight="1" x14ac:dyDescent="0.2">
      <c r="A37" s="11">
        <v>2</v>
      </c>
      <c r="B37" s="18" t="s">
        <v>42</v>
      </c>
      <c r="C37" s="19"/>
      <c r="D37" s="6">
        <v>12000</v>
      </c>
      <c r="E37" s="6">
        <f t="shared" ref="E37:E40" si="2">D37*119%</f>
        <v>14280</v>
      </c>
    </row>
    <row r="38" spans="1:5" ht="14.1" customHeight="1" x14ac:dyDescent="0.2">
      <c r="A38" s="11">
        <v>3</v>
      </c>
      <c r="B38" s="18" t="s">
        <v>43</v>
      </c>
      <c r="C38" s="19"/>
      <c r="D38" s="6">
        <v>20000</v>
      </c>
      <c r="E38" s="6">
        <f t="shared" si="2"/>
        <v>23800</v>
      </c>
    </row>
    <row r="39" spans="1:5" ht="14.1" customHeight="1" x14ac:dyDescent="0.2">
      <c r="A39" s="11">
        <v>4</v>
      </c>
      <c r="B39" s="18" t="s">
        <v>45</v>
      </c>
      <c r="C39" s="19"/>
      <c r="D39" s="6">
        <v>60000</v>
      </c>
      <c r="E39" s="6">
        <f t="shared" si="2"/>
        <v>71400</v>
      </c>
    </row>
    <row r="40" spans="1:5" ht="14.1" customHeight="1" x14ac:dyDescent="0.2">
      <c r="A40" s="11">
        <v>5</v>
      </c>
      <c r="B40" s="23" t="s">
        <v>54</v>
      </c>
      <c r="C40" s="23"/>
      <c r="D40" s="6">
        <v>40000</v>
      </c>
      <c r="E40" s="6">
        <f t="shared" si="2"/>
        <v>47600</v>
      </c>
    </row>
    <row r="41" spans="1:5" ht="14.1" customHeight="1" x14ac:dyDescent="0.25">
      <c r="A41" s="20" t="s">
        <v>44</v>
      </c>
      <c r="B41" s="21"/>
      <c r="C41" s="22"/>
      <c r="D41" s="1">
        <f>D36+D37+D38+D39+D40</f>
        <v>312000</v>
      </c>
      <c r="E41" s="1">
        <f>E36+E37+E38+E39+E40</f>
        <v>371280</v>
      </c>
    </row>
    <row r="42" spans="1:5" ht="14.1" customHeight="1" x14ac:dyDescent="0.2">
      <c r="A42" s="4">
        <v>1</v>
      </c>
      <c r="B42" s="18" t="s">
        <v>46</v>
      </c>
      <c r="C42" s="19"/>
      <c r="D42" s="5">
        <v>12860.47</v>
      </c>
      <c r="E42" s="6">
        <f>D42*119%</f>
        <v>15303.959299999999</v>
      </c>
    </row>
    <row r="43" spans="1:5" ht="14.1" customHeight="1" x14ac:dyDescent="0.2">
      <c r="A43" s="4">
        <v>2</v>
      </c>
      <c r="B43" s="18" t="s">
        <v>47</v>
      </c>
      <c r="C43" s="19"/>
      <c r="D43" s="5">
        <v>59668.33</v>
      </c>
      <c r="E43" s="5">
        <v>59668.33</v>
      </c>
    </row>
    <row r="44" spans="1:5" ht="14.1" customHeight="1" x14ac:dyDescent="0.2">
      <c r="A44" s="4">
        <v>3</v>
      </c>
      <c r="B44" s="18" t="s">
        <v>48</v>
      </c>
      <c r="C44" s="19"/>
      <c r="D44" s="6">
        <v>162686.20000000001</v>
      </c>
      <c r="E44" s="6">
        <f>D44*119%</f>
        <v>193596.57800000001</v>
      </c>
    </row>
    <row r="45" spans="1:5" ht="14.1" customHeight="1" x14ac:dyDescent="0.25">
      <c r="A45" s="20" t="s">
        <v>56</v>
      </c>
      <c r="B45" s="21"/>
      <c r="C45" s="22"/>
      <c r="D45" s="1">
        <f>D42+D43+D44</f>
        <v>235215</v>
      </c>
      <c r="E45" s="1">
        <f>E42+E43+E44</f>
        <v>268568.86730000004</v>
      </c>
    </row>
    <row r="46" spans="1:5" ht="14.1" customHeight="1" x14ac:dyDescent="0.25">
      <c r="A46" s="17" t="s">
        <v>49</v>
      </c>
      <c r="B46" s="17"/>
      <c r="C46" s="3">
        <v>14935</v>
      </c>
      <c r="D46" s="3">
        <f>D35+D41+D45</f>
        <v>5180242.7</v>
      </c>
      <c r="E46" s="3">
        <f>E35+E41+E45</f>
        <v>6153151.8303000005</v>
      </c>
    </row>
    <row r="47" spans="1:5" ht="14.1" customHeight="1" x14ac:dyDescent="0.25">
      <c r="A47" s="17" t="s">
        <v>50</v>
      </c>
      <c r="B47" s="17"/>
      <c r="C47" s="3">
        <v>0</v>
      </c>
      <c r="D47" s="2"/>
      <c r="E47" s="3">
        <v>233460</v>
      </c>
    </row>
    <row r="48" spans="1:5" ht="14.1" customHeight="1" x14ac:dyDescent="0.25">
      <c r="A48" s="17" t="s">
        <v>51</v>
      </c>
      <c r="B48" s="17"/>
      <c r="C48" s="3">
        <v>14935</v>
      </c>
      <c r="D48" s="2"/>
      <c r="E48" s="3">
        <f>E46-E47</f>
        <v>5919691.8303000005</v>
      </c>
    </row>
    <row r="50" spans="2:5" ht="14.25" x14ac:dyDescent="0.2">
      <c r="B50" s="34" t="s">
        <v>57</v>
      </c>
      <c r="C50" s="34"/>
      <c r="D50" s="35" t="s">
        <v>58</v>
      </c>
      <c r="E50" s="35"/>
    </row>
    <row r="51" spans="2:5" ht="14.25" x14ac:dyDescent="0.2">
      <c r="B51" s="33" t="s">
        <v>60</v>
      </c>
      <c r="C51" s="34"/>
      <c r="D51" s="35" t="s">
        <v>59</v>
      </c>
      <c r="E51" s="35"/>
    </row>
    <row r="52" spans="2:5" ht="14.25" x14ac:dyDescent="0.2">
      <c r="B52" s="34"/>
      <c r="C52" s="34"/>
      <c r="D52" s="34"/>
      <c r="E52" s="34"/>
    </row>
  </sheetData>
  <mergeCells count="30">
    <mergeCell ref="A2:E2"/>
    <mergeCell ref="A3:E3"/>
    <mergeCell ref="B5:E5"/>
    <mergeCell ref="A14:B14"/>
    <mergeCell ref="B15:E15"/>
    <mergeCell ref="A22:B22"/>
    <mergeCell ref="B23:E23"/>
    <mergeCell ref="A25:B25"/>
    <mergeCell ref="B26:E26"/>
    <mergeCell ref="A28:B28"/>
    <mergeCell ref="B29:E29"/>
    <mergeCell ref="A31:B31"/>
    <mergeCell ref="B32:E32"/>
    <mergeCell ref="A34:B34"/>
    <mergeCell ref="A35:B35"/>
    <mergeCell ref="D50:E50"/>
    <mergeCell ref="D51:E51"/>
    <mergeCell ref="A48:B48"/>
    <mergeCell ref="B36:C36"/>
    <mergeCell ref="B37:C37"/>
    <mergeCell ref="B38:C38"/>
    <mergeCell ref="B39:C39"/>
    <mergeCell ref="A41:C41"/>
    <mergeCell ref="B42:C42"/>
    <mergeCell ref="B43:C43"/>
    <mergeCell ref="B44:C44"/>
    <mergeCell ref="A45:C45"/>
    <mergeCell ref="A46:B46"/>
    <mergeCell ref="A47:B47"/>
    <mergeCell ref="B40:C40"/>
  </mergeCells>
  <pageMargins left="0.7" right="0.7" top="0.75" bottom="0.75" header="0.3" footer="0.3"/>
  <pageSetup paperSize="9" orientation="portrait" r:id="rId1"/>
  <ignoredErrors>
    <ignoredError sqref="E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2019-02-28T08:31:33Z</dcterms:modified>
</cp:coreProperties>
</file>